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<sst xmlns="http://schemas.openxmlformats.org/spreadsheetml/2006/main" count="356" uniqueCount="248">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</sst>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3" activePane="bottomLeft" state="frozen"/>
      <selection pane="topLeft" activeCell="A1" sqref="A1"/>
      <selection pane="bottomLeft" activeCell="C97" sqref="C9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v>
      </c>
    </row>
    <row r="18" spans="1:6" ht="15">
      <c r="A18" s="17" t="s">
        <v>29</v>
      </c>
      <c r="B18" s="16" t="s">
        <v>27</v>
      </c>
      <c r="C18" s="79" t="s">
        <v>6</v>
      </c>
      <c r="F18" s="32">
        <f>+VALUE(A25)</f>
        <v>1</v>
      </c>
    </row>
    <row r="19" spans="1:6" ht="45">
      <c r="A19" s="17" t="s">
        <v>30</v>
      </c>
      <c r="B19" s="16" t="s">
        <v>33</v>
      </c>
      <c r="C19" s="79" t="s">
        <v>6</v>
      </c>
      <c r="F19" s="32">
        <f>+VALUE(A32)</f>
        <v>0.25</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0.9230769230769231</v>
      </c>
    </row>
    <row r="22" spans="1:6" ht="24.75" customHeight="1">
      <c r="A22" s="28" t="s">
        <v>147</v>
      </c>
      <c r="B22" s="105" t="s">
        <v>32</v>
      </c>
      <c r="C22" s="106"/>
      <c r="F22" s="32">
        <f>+VALUE(A57)</f>
        <v>1</v>
      </c>
    </row>
    <row r="23" spans="1:6" ht="30">
      <c r="A23" s="15" t="s">
        <v>34</v>
      </c>
      <c r="B23" s="10" t="s">
        <v>36</v>
      </c>
      <c r="C23" s="79" t="s">
        <v>5</v>
      </c>
      <c r="F23" s="32">
        <f>+VALUE(A65)</f>
        <v>0</v>
      </c>
    </row>
    <row r="24" spans="1:6" ht="30">
      <c r="A24" s="15" t="s">
        <v>35</v>
      </c>
      <c r="B24" s="10" t="s">
        <v>37</v>
      </c>
      <c r="C24" s="79" t="s">
        <v>5</v>
      </c>
      <c r="F24" s="32">
        <f>+VALUE(A71)</f>
        <v>0.625</v>
      </c>
    </row>
    <row r="25" spans="1:6" ht="24.75" customHeight="1">
      <c r="A25" s="101">
        <f>_xlfn.IFERROR((COUNTIF(C23:C24,"Da")+(COUNTIF(C23:C24,"Djelomično")/2))/((COUNTIF(C23:C24,"Da")+COUNTIF(C23:C24,"Ne")+COUNTIF(C23:C24,"Djelomično"))),"Nije primjenjivo")</f>
        <v>1</v>
      </c>
      <c r="B25" s="102"/>
      <c r="C25" s="103"/>
      <c r="F25" s="32">
        <f>+VALUE(A79)</f>
        <v>0.5</v>
      </c>
    </row>
    <row r="26" spans="1:6" ht="49.5" customHeight="1">
      <c r="A26" s="14" t="s">
        <v>146</v>
      </c>
      <c r="B26" s="105" t="s">
        <v>41</v>
      </c>
      <c r="C26" s="106"/>
      <c r="F26" s="32">
        <f>+VALUE(A92)</f>
        <v>0</v>
      </c>
    </row>
    <row r="27" spans="1:6" ht="15">
      <c r="A27" s="29" t="s">
        <v>39</v>
      </c>
      <c r="B27" s="107" t="s">
        <v>40</v>
      </c>
      <c r="C27" s="108"/>
      <c r="F27" s="32">
        <f>+VALUE(A103)</f>
        <v>0</v>
      </c>
    </row>
    <row r="28" spans="1:6" ht="30">
      <c r="A28" s="15" t="s">
        <v>42</v>
      </c>
      <c r="B28" s="10" t="s">
        <v>44</v>
      </c>
      <c r="C28" s="79" t="s">
        <v>5</v>
      </c>
      <c r="F28" s="32">
        <f>+VALUE(A106)</f>
        <v>0</v>
      </c>
    </row>
    <row r="29" spans="1:3" ht="45">
      <c r="A29" s="15" t="s">
        <v>43</v>
      </c>
      <c r="B29" s="10" t="s">
        <v>45</v>
      </c>
      <c r="C29" s="79" t="s">
        <v>6</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0.25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227</v>
      </c>
    </row>
    <row r="68" spans="1:3" ht="45">
      <c r="A68" s="15" t="s">
        <v>106</v>
      </c>
      <c r="B68" s="10" t="s">
        <v>102</v>
      </c>
      <c r="C68" s="79" t="s">
        <v>5</v>
      </c>
    </row>
    <row r="69" spans="1:3" ht="15">
      <c r="A69" s="15" t="s">
        <v>107</v>
      </c>
      <c r="B69" s="10" t="s">
        <v>103</v>
      </c>
      <c r="C69" s="79" t="s">
        <v>227</v>
      </c>
    </row>
    <row r="70" spans="1:3" ht="15">
      <c r="A70" s="15" t="s">
        <v>108</v>
      </c>
      <c r="B70" s="10" t="s">
        <v>104</v>
      </c>
      <c r="C70" s="79" t="s">
        <v>227</v>
      </c>
    </row>
    <row r="71" spans="1:3" ht="24.75" customHeight="1">
      <c r="A71" s="101">
        <f>_xlfn.IFERROR((COUNTIF(C67:C70,"Da")+(COUNTIF(C67:C70,"Djelomično")/2))/((COUNTIF(C67:C70,"Da")+COUNTIF(C67:C70,"Ne")+COUNTIF(C67:C70,"Djelomično"))),"Nije primjenjivo")</f>
        <v>0.625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0.5</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6</v>
      </c>
    </row>
    <row r="98" spans="1:3" ht="15">
      <c r="A98" s="15" t="s">
        <v>167</v>
      </c>
      <c r="B98" s="10" t="s">
        <v>157</v>
      </c>
      <c r="C98" s="79" t="s">
        <v>6</v>
      </c>
    </row>
    <row r="99" spans="1:3" ht="15">
      <c r="A99" s="15" t="s">
        <v>168</v>
      </c>
      <c r="B99" s="10" t="s">
        <v>159</v>
      </c>
      <c r="C99" s="79" t="s">
        <v>6</v>
      </c>
    </row>
    <row r="100" spans="1:3" ht="30">
      <c r="A100" s="15" t="s">
        <v>169</v>
      </c>
      <c r="B100" s="10" t="s">
        <v>160</v>
      </c>
      <c r="C100" s="79" t="s">
        <v>6</v>
      </c>
    </row>
    <row r="101" spans="1:3" ht="15">
      <c r="A101" s="15" t="s">
        <v>170</v>
      </c>
      <c r="B101" s="10" t="s">
        <v>161</v>
      </c>
      <c r="C101" s="79" t="s">
        <v>6</v>
      </c>
    </row>
    <row r="102" spans="1:3" ht="15">
      <c r="A102" s="15" t="s">
        <v>171</v>
      </c>
      <c r="B102" s="10" t="s">
        <v>162</v>
      </c>
      <c r="C102" s="79" t="s">
        <v>6</v>
      </c>
    </row>
    <row r="103" spans="1:3" ht="24.75" customHeight="1">
      <c r="A103" s="101">
        <f>_xlfn.IFERROR((COUNTIF(C94:C102,"Da")+(COUNTIF(C94:C102,"Djelomično")/2))/((COUNTIF(C94:C102,"Da")+COUNTIF(C94:C102,"Ne")+COUNTIF(C94:C102,"Djelomično"))),"Nije primjenjivo")</f>
        <v>0</v>
      </c>
      <c r="B103" s="102"/>
      <c r="C103" s="103"/>
    </row>
    <row r="104" spans="1:3" ht="24.75" customHeight="1">
      <c r="A104" s="14" t="s">
        <v>177</v>
      </c>
      <c r="B104" s="105" t="s">
        <v>244</v>
      </c>
      <c r="C104" s="106"/>
    </row>
    <row r="105" spans="1:3" ht="30">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0.4141483516483517</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0.25</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0.625</v>
      </c>
      <c r="D12" s="81"/>
    </row>
    <row r="13" spans="1:4" s="34" customFormat="1" ht="39.75" customHeight="1">
      <c r="A13" s="45" t="s">
        <v>109</v>
      </c>
      <c r="B13" s="38" t="s">
        <v>192</v>
      </c>
      <c r="C13" s="40">
        <f>+Upitnik!A79</f>
        <v>0.5</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0.4141483516483517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0">
      <selection activeCell="C13" sqref="C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2023-08-23T08:55:58Z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